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8780" windowHeight="12405" activeTab="0"/>
  </bookViews>
  <sheets>
    <sheet name="Version du 23-02-2016" sheetId="1" r:id="rId1"/>
  </sheets>
  <definedNames>
    <definedName name="_xlnm.Print_Area" localSheetId="0">'Version du 23-02-2016'!$A$1:$AQ$53</definedName>
  </definedNames>
  <calcPr fullCalcOnLoad="1"/>
</workbook>
</file>

<file path=xl/sharedStrings.xml><?xml version="1.0" encoding="utf-8"?>
<sst xmlns="http://schemas.openxmlformats.org/spreadsheetml/2006/main" count="73" uniqueCount="62">
  <si>
    <t>préfecture d'Ille-et-Vilaine</t>
  </si>
  <si>
    <t>réf. CE</t>
  </si>
  <si>
    <t>nom  des taches</t>
  </si>
  <si>
    <t>durée</t>
  </si>
  <si>
    <t>début</t>
  </si>
  <si>
    <t>fin</t>
  </si>
  <si>
    <t>R512-46-1</t>
  </si>
  <si>
    <t>Dépôt du dossier par le demandeur</t>
  </si>
  <si>
    <t>INSTRUCTION DE LA DEMANDE</t>
  </si>
  <si>
    <t>R512-46-15</t>
  </si>
  <si>
    <t>Délivrance d’un accusé de dépôt du dossier</t>
  </si>
  <si>
    <t>R512-46-8</t>
  </si>
  <si>
    <t>Réception du rapport de recevabilité</t>
  </si>
  <si>
    <t>INFORMATION ET CONSULTATIONS</t>
  </si>
  <si>
    <t>information de la recevabilité du dossier au pétitionnaire avec demande de transmission des exemplaires supplémentaires nécessaire à l’instruction du dossier</t>
  </si>
  <si>
    <t>Réception des exemplaires supplémentaires</t>
  </si>
  <si>
    <t>R512-46-12</t>
  </si>
  <si>
    <t>R512-46-13</t>
  </si>
  <si>
    <t>R512-46-11</t>
  </si>
  <si>
    <t>Saisine des conseils municipaux</t>
  </si>
  <si>
    <t>R512-46-14</t>
  </si>
  <si>
    <t>Consultation du public</t>
  </si>
  <si>
    <t>Avis des conseils municipaux</t>
  </si>
  <si>
    <t>Réception des avis des conseils municipaux</t>
  </si>
  <si>
    <t>R512-46-16</t>
  </si>
  <si>
    <t>Transmission de l’ensemble des pièces à l’IIC (registre, observations du public, avis)</t>
  </si>
  <si>
    <t>Réception du rapport de l’IIC</t>
  </si>
  <si>
    <t>FIN DE L’INSTRUCTION</t>
  </si>
  <si>
    <t>1- AP statuant sur l’enregistrement sans procédure contradictoire, sans passage en CODERST</t>
  </si>
  <si>
    <t>2- AP statuant sur le refus de l’enregistrement après information du demandeur, procédure contradictoire et passage en CODERST</t>
  </si>
  <si>
    <t>information du pétitionnaire</t>
  </si>
  <si>
    <t>3- AP statuant sur des prescriptions particulières complémentaires après information du demandeur, procédure contradictoire et passage en CODERST</t>
  </si>
  <si>
    <t>Transmission du dossier à l’Inspection des Installations Classées (IIC)</t>
  </si>
  <si>
    <t>Rapport de recevabilité du dossier par l’IIC</t>
  </si>
  <si>
    <t>ANALYSE DU DOSSIER PAR l’IIC</t>
  </si>
  <si>
    <t>Rapport de l’IIC</t>
  </si>
  <si>
    <t>R512-48-18</t>
  </si>
  <si>
    <t>R512-46-17</t>
  </si>
  <si>
    <t>AP statuant sur la demande</t>
  </si>
  <si>
    <t>Examen en CODERST</t>
  </si>
  <si>
    <t>BILAN :</t>
  </si>
  <si>
    <t>date de dépôt estimé du dossier :</t>
  </si>
  <si>
    <t>LEGENDE :</t>
  </si>
  <si>
    <t>délais antérieurs à la date du jour</t>
  </si>
  <si>
    <t>INFORMATIONS :</t>
  </si>
  <si>
    <t>date estimé de prise de l'AP statuant sur la demande :</t>
  </si>
  <si>
    <t>délais postérieurs à la date du jour</t>
  </si>
  <si>
    <t>durée entre recevabilité du dossier et l'AP :</t>
  </si>
  <si>
    <t>délais réglementaires incompressibles</t>
  </si>
  <si>
    <t>délais réglementaires maximum</t>
  </si>
  <si>
    <t>pas de délais réglementaires (délais estimés)</t>
  </si>
  <si>
    <t>RAPPEL :</t>
  </si>
  <si>
    <t>délais défini selon la calendrier du CODERST</t>
  </si>
  <si>
    <t>***</t>
  </si>
  <si>
    <t>cases pouvant être actualisées</t>
  </si>
  <si>
    <t>Délai prorogeable (une fois)</t>
  </si>
  <si>
    <t>Observations éventuelles par écrit du pétitionnaire</t>
  </si>
  <si>
    <t>Notification du pétitionnaire de l’AP de consultation</t>
  </si>
  <si>
    <r>
      <t xml:space="preserve">SIMULATION DES DELAIS D'INSTRUCTION - ICPE </t>
    </r>
    <r>
      <rPr>
        <b/>
        <sz val="16"/>
        <color indexed="51"/>
        <rFont val="Verdana"/>
        <family val="2"/>
      </rPr>
      <t>INDUSTRIELLE OU ELEVAGE</t>
    </r>
    <r>
      <rPr>
        <b/>
        <sz val="16"/>
        <color indexed="9"/>
        <rFont val="Verdana"/>
        <family val="2"/>
      </rPr>
      <t xml:space="preserve"> SOUMISE A </t>
    </r>
    <r>
      <rPr>
        <b/>
        <sz val="16"/>
        <color indexed="51"/>
        <rFont val="Verdana"/>
        <family val="2"/>
      </rPr>
      <t>ENREGISTREMENT</t>
    </r>
  </si>
  <si>
    <t>Publicité de l’avis d'ouverture de la CP</t>
  </si>
  <si>
    <t>Prise de l’arrêté préfectoral portant sur la consultation du public (CP)</t>
  </si>
  <si>
    <t>Le présent document n’a qu’une valeur informative et indicative. Il ne peut en aucun cas être opposable à l’administration.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</si>
</sst>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mmm\-yy;@"/>
    <numFmt numFmtId="165" formatCode="[$-40C]ddd"/>
    <numFmt numFmtId="166" formatCode="[$-40C]dddd\ d\ mmmm\ yyyy"/>
    <numFmt numFmtId="167" formatCode="dd/mm/yy;@"/>
  </numFmts>
  <fonts count="14">
    <font>
      <sz val="10"/>
      <name val="Arial"/>
      <family val="0"/>
    </font>
    <font>
      <sz val="8"/>
      <color indexed="9"/>
      <name val="Arial"/>
      <family val="2"/>
    </font>
    <font>
      <b/>
      <sz val="16"/>
      <color indexed="9"/>
      <name val="Verdana"/>
      <family val="2"/>
    </font>
    <font>
      <sz val="16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9"/>
      <color indexed="9"/>
      <name val="Verdana"/>
      <family val="2"/>
    </font>
    <font>
      <sz val="9"/>
      <color indexed="51"/>
      <name val="Verdana"/>
      <family val="2"/>
    </font>
    <font>
      <b/>
      <sz val="16"/>
      <color indexed="51"/>
      <name val="Verdana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ck"/>
      <top>
        <color indexed="63"/>
      </top>
      <bottom style="thin">
        <color indexed="55"/>
      </bottom>
    </border>
    <border>
      <left style="thick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ck"/>
      <top style="thin">
        <color indexed="55"/>
      </top>
      <bottom style="thin">
        <color indexed="55"/>
      </bottom>
    </border>
    <border>
      <left style="thick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/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 style="thin"/>
      <right style="thick"/>
      <top style="thin">
        <color indexed="55"/>
      </top>
      <bottom style="thin"/>
    </border>
    <border>
      <left style="thick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14" fontId="9" fillId="0" borderId="6" xfId="0" applyNumberFormat="1" applyFont="1" applyFill="1" applyBorder="1" applyAlignment="1" applyProtection="1">
      <alignment/>
      <protection hidden="1"/>
    </xf>
    <xf numFmtId="164" fontId="4" fillId="2" borderId="0" xfId="0" applyNumberFormat="1" applyFont="1" applyFill="1" applyBorder="1" applyAlignment="1" applyProtection="1">
      <alignment horizontal="center" textRotation="90"/>
      <protection hidden="1"/>
    </xf>
    <xf numFmtId="164" fontId="4" fillId="2" borderId="5" xfId="0" applyNumberFormat="1" applyFont="1" applyFill="1" applyBorder="1" applyAlignment="1" applyProtection="1">
      <alignment horizontal="center" textRotation="90"/>
      <protection hidden="1"/>
    </xf>
    <xf numFmtId="0" fontId="4" fillId="0" borderId="7" xfId="0" applyFont="1" applyBorder="1" applyAlignment="1" applyProtection="1">
      <alignment/>
      <protection hidden="1"/>
    </xf>
    <xf numFmtId="0" fontId="4" fillId="0" borderId="8" xfId="0" applyFont="1" applyBorder="1" applyAlignment="1" applyProtection="1">
      <alignment/>
      <protection hidden="1"/>
    </xf>
    <xf numFmtId="0" fontId="4" fillId="0" borderId="9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165" fontId="4" fillId="2" borderId="0" xfId="0" applyNumberFormat="1" applyFont="1" applyFill="1" applyBorder="1" applyAlignment="1" applyProtection="1">
      <alignment horizontal="center"/>
      <protection hidden="1"/>
    </xf>
    <xf numFmtId="165" fontId="4" fillId="2" borderId="5" xfId="0" applyNumberFormat="1" applyFont="1" applyFill="1" applyBorder="1" applyAlignment="1" applyProtection="1">
      <alignment horizontal="center"/>
      <protection hidden="1"/>
    </xf>
    <xf numFmtId="0" fontId="5" fillId="2" borderId="7" xfId="0" applyFont="1" applyFill="1" applyBorder="1" applyAlignment="1" applyProtection="1">
      <alignment/>
      <protection hidden="1"/>
    </xf>
    <xf numFmtId="0" fontId="5" fillId="2" borderId="9" xfId="0" applyFont="1" applyFill="1" applyBorder="1" applyAlignment="1" applyProtection="1">
      <alignment/>
      <protection hidden="1"/>
    </xf>
    <xf numFmtId="0" fontId="5" fillId="2" borderId="9" xfId="0" applyFont="1" applyFill="1" applyBorder="1" applyAlignment="1" applyProtection="1">
      <alignment horizontal="center"/>
      <protection hidden="1"/>
    </xf>
    <xf numFmtId="0" fontId="5" fillId="2" borderId="10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/>
      <protection hidden="1"/>
    </xf>
    <xf numFmtId="0" fontId="4" fillId="0" borderId="12" xfId="0" applyFont="1" applyBorder="1" applyAlignment="1" applyProtection="1">
      <alignment/>
      <protection hidden="1"/>
    </xf>
    <xf numFmtId="0" fontId="4" fillId="0" borderId="12" xfId="0" applyFont="1" applyBorder="1" applyAlignment="1" applyProtection="1">
      <alignment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167" fontId="4" fillId="0" borderId="13" xfId="0" applyNumberFormat="1" applyFont="1" applyFill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4" fillId="3" borderId="17" xfId="0" applyFont="1" applyFill="1" applyBorder="1" applyAlignment="1" applyProtection="1">
      <alignment/>
      <protection hidden="1"/>
    </xf>
    <xf numFmtId="0" fontId="4" fillId="3" borderId="18" xfId="0" applyFont="1" applyFill="1" applyBorder="1" applyAlignment="1" applyProtection="1">
      <alignment/>
      <protection hidden="1"/>
    </xf>
    <xf numFmtId="0" fontId="11" fillId="3" borderId="18" xfId="0" applyFont="1" applyFill="1" applyBorder="1" applyAlignment="1" applyProtection="1">
      <alignment wrapText="1"/>
      <protection hidden="1"/>
    </xf>
    <xf numFmtId="0" fontId="4" fillId="3" borderId="18" xfId="0" applyFont="1" applyFill="1" applyBorder="1" applyAlignment="1" applyProtection="1">
      <alignment horizontal="center"/>
      <protection hidden="1"/>
    </xf>
    <xf numFmtId="167" fontId="4" fillId="3" borderId="19" xfId="0" applyNumberFormat="1" applyFont="1" applyFill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/>
      <protection hidden="1"/>
    </xf>
    <xf numFmtId="0" fontId="4" fillId="0" borderId="18" xfId="0" applyFont="1" applyBorder="1" applyAlignment="1" applyProtection="1">
      <alignment/>
      <protection hidden="1"/>
    </xf>
    <xf numFmtId="0" fontId="4" fillId="0" borderId="18" xfId="0" applyFont="1" applyBorder="1" applyAlignment="1" applyProtection="1">
      <alignment wrapText="1"/>
      <protection hidden="1"/>
    </xf>
    <xf numFmtId="0" fontId="4" fillId="0" borderId="18" xfId="0" applyFont="1" applyBorder="1" applyAlignment="1" applyProtection="1">
      <alignment horizontal="center"/>
      <protection hidden="1"/>
    </xf>
    <xf numFmtId="167" fontId="4" fillId="0" borderId="19" xfId="0" applyNumberFormat="1" applyFont="1" applyFill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/>
      <protection hidden="1"/>
    </xf>
    <xf numFmtId="0" fontId="4" fillId="0" borderId="21" xfId="0" applyFont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4" fillId="4" borderId="18" xfId="0" applyFont="1" applyFill="1" applyBorder="1" applyAlignment="1" applyProtection="1">
      <alignment wrapText="1"/>
      <protection hidden="1"/>
    </xf>
    <xf numFmtId="0" fontId="4" fillId="5" borderId="17" xfId="0" applyFont="1" applyFill="1" applyBorder="1" applyAlignment="1" applyProtection="1">
      <alignment/>
      <protection hidden="1"/>
    </xf>
    <xf numFmtId="0" fontId="4" fillId="5" borderId="18" xfId="0" applyFont="1" applyFill="1" applyBorder="1" applyAlignment="1" applyProtection="1">
      <alignment/>
      <protection hidden="1"/>
    </xf>
    <xf numFmtId="0" fontId="11" fillId="5" borderId="18" xfId="0" applyFont="1" applyFill="1" applyBorder="1" applyAlignment="1" applyProtection="1">
      <alignment wrapText="1"/>
      <protection hidden="1"/>
    </xf>
    <xf numFmtId="0" fontId="4" fillId="5" borderId="18" xfId="0" applyFont="1" applyFill="1" applyBorder="1" applyAlignment="1" applyProtection="1">
      <alignment horizontal="center"/>
      <protection hidden="1"/>
    </xf>
    <xf numFmtId="167" fontId="4" fillId="5" borderId="19" xfId="0" applyNumberFormat="1" applyFont="1" applyFill="1" applyBorder="1" applyAlignment="1" applyProtection="1">
      <alignment horizontal="center"/>
      <protection hidden="1"/>
    </xf>
    <xf numFmtId="0" fontId="4" fillId="6" borderId="18" xfId="0" applyFont="1" applyFill="1" applyBorder="1" applyAlignment="1" applyProtection="1">
      <alignment horizontal="center"/>
      <protection hidden="1"/>
    </xf>
    <xf numFmtId="0" fontId="4" fillId="0" borderId="18" xfId="0" applyFont="1" applyFill="1" applyBorder="1" applyAlignment="1" applyProtection="1">
      <alignment horizontal="center"/>
      <protection hidden="1"/>
    </xf>
    <xf numFmtId="0" fontId="4" fillId="7" borderId="18" xfId="0" applyFont="1" applyFill="1" applyBorder="1" applyAlignment="1" applyProtection="1">
      <alignment horizontal="center"/>
      <protection hidden="1"/>
    </xf>
    <xf numFmtId="0" fontId="4" fillId="8" borderId="17" xfId="0" applyFont="1" applyFill="1" applyBorder="1" applyAlignment="1" applyProtection="1">
      <alignment/>
      <protection hidden="1"/>
    </xf>
    <xf numFmtId="0" fontId="4" fillId="8" borderId="18" xfId="0" applyFont="1" applyFill="1" applyBorder="1" applyAlignment="1" applyProtection="1">
      <alignment/>
      <protection hidden="1"/>
    </xf>
    <xf numFmtId="0" fontId="11" fillId="8" borderId="18" xfId="0" applyFont="1" applyFill="1" applyBorder="1" applyAlignment="1" applyProtection="1">
      <alignment wrapText="1"/>
      <protection hidden="1"/>
    </xf>
    <xf numFmtId="0" fontId="4" fillId="8" borderId="18" xfId="0" applyFont="1" applyFill="1" applyBorder="1" applyAlignment="1" applyProtection="1">
      <alignment horizontal="center"/>
      <protection hidden="1"/>
    </xf>
    <xf numFmtId="167" fontId="4" fillId="8" borderId="19" xfId="0" applyNumberFormat="1" applyFont="1" applyFill="1" applyBorder="1" applyAlignment="1" applyProtection="1">
      <alignment horizontal="center"/>
      <protection hidden="1"/>
    </xf>
    <xf numFmtId="0" fontId="4" fillId="4" borderId="18" xfId="0" applyFont="1" applyFill="1" applyBorder="1" applyAlignment="1" applyProtection="1">
      <alignment horizontal="center"/>
      <protection hidden="1"/>
    </xf>
    <xf numFmtId="0" fontId="4" fillId="9" borderId="17" xfId="0" applyFont="1" applyFill="1" applyBorder="1" applyAlignment="1" applyProtection="1">
      <alignment/>
      <protection hidden="1"/>
    </xf>
    <xf numFmtId="0" fontId="4" fillId="9" borderId="18" xfId="0" applyFont="1" applyFill="1" applyBorder="1" applyAlignment="1" applyProtection="1">
      <alignment/>
      <protection hidden="1"/>
    </xf>
    <xf numFmtId="0" fontId="11" fillId="9" borderId="18" xfId="0" applyFont="1" applyFill="1" applyBorder="1" applyAlignment="1" applyProtection="1">
      <alignment wrapText="1"/>
      <protection hidden="1"/>
    </xf>
    <xf numFmtId="0" fontId="4" fillId="9" borderId="18" xfId="0" applyFont="1" applyFill="1" applyBorder="1" applyAlignment="1" applyProtection="1">
      <alignment horizontal="center"/>
      <protection hidden="1"/>
    </xf>
    <xf numFmtId="167" fontId="4" fillId="9" borderId="19" xfId="0" applyNumberFormat="1" applyFont="1" applyFill="1" applyBorder="1" applyAlignment="1" applyProtection="1">
      <alignment horizontal="center"/>
      <protection hidden="1"/>
    </xf>
    <xf numFmtId="0" fontId="4" fillId="10" borderId="17" xfId="0" applyFont="1" applyFill="1" applyBorder="1" applyAlignment="1" applyProtection="1">
      <alignment/>
      <protection hidden="1"/>
    </xf>
    <xf numFmtId="0" fontId="4" fillId="10" borderId="18" xfId="0" applyFont="1" applyFill="1" applyBorder="1" applyAlignment="1" applyProtection="1">
      <alignment/>
      <protection hidden="1"/>
    </xf>
    <xf numFmtId="0" fontId="4" fillId="10" borderId="18" xfId="0" applyFont="1" applyFill="1" applyBorder="1" applyAlignment="1" applyProtection="1">
      <alignment wrapText="1"/>
      <protection hidden="1"/>
    </xf>
    <xf numFmtId="0" fontId="4" fillId="10" borderId="18" xfId="0" applyFont="1" applyFill="1" applyBorder="1" applyAlignment="1" applyProtection="1">
      <alignment horizontal="center"/>
      <protection hidden="1"/>
    </xf>
    <xf numFmtId="167" fontId="4" fillId="10" borderId="19" xfId="0" applyNumberFormat="1" applyFont="1" applyFill="1" applyBorder="1" applyAlignment="1" applyProtection="1">
      <alignment horizontal="center"/>
      <protection hidden="1"/>
    </xf>
    <xf numFmtId="0" fontId="4" fillId="11" borderId="17" xfId="0" applyFont="1" applyFill="1" applyBorder="1" applyAlignment="1" applyProtection="1">
      <alignment/>
      <protection hidden="1"/>
    </xf>
    <xf numFmtId="0" fontId="4" fillId="11" borderId="18" xfId="0" applyFont="1" applyFill="1" applyBorder="1" applyAlignment="1" applyProtection="1">
      <alignment/>
      <protection hidden="1"/>
    </xf>
    <xf numFmtId="0" fontId="4" fillId="11" borderId="18" xfId="0" applyFont="1" applyFill="1" applyBorder="1" applyAlignment="1" applyProtection="1">
      <alignment wrapText="1"/>
      <protection hidden="1"/>
    </xf>
    <xf numFmtId="0" fontId="4" fillId="11" borderId="18" xfId="0" applyFont="1" applyFill="1" applyBorder="1" applyAlignment="1" applyProtection="1">
      <alignment horizontal="center"/>
      <protection hidden="1"/>
    </xf>
    <xf numFmtId="167" fontId="4" fillId="11" borderId="19" xfId="0" applyNumberFormat="1" applyFont="1" applyFill="1" applyBorder="1" applyAlignment="1" applyProtection="1">
      <alignment horizontal="center"/>
      <protection hidden="1"/>
    </xf>
    <xf numFmtId="0" fontId="12" fillId="12" borderId="18" xfId="0" applyFont="1" applyFill="1" applyBorder="1" applyAlignment="1" applyProtection="1">
      <alignment horizontal="center"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18" xfId="0" applyFont="1" applyFill="1" applyBorder="1" applyAlignment="1" applyProtection="1">
      <alignment/>
      <protection hidden="1"/>
    </xf>
    <xf numFmtId="0" fontId="4" fillId="0" borderId="18" xfId="0" applyFont="1" applyFill="1" applyBorder="1" applyAlignment="1" applyProtection="1">
      <alignment wrapText="1"/>
      <protection hidden="1"/>
    </xf>
    <xf numFmtId="0" fontId="4" fillId="0" borderId="20" xfId="0" applyFont="1" applyFill="1" applyBorder="1" applyAlignment="1" applyProtection="1">
      <alignment/>
      <protection hidden="1"/>
    </xf>
    <xf numFmtId="0" fontId="4" fillId="0" borderId="21" xfId="0" applyFont="1" applyFill="1" applyBorder="1" applyAlignment="1" applyProtection="1">
      <alignment/>
      <protection hidden="1"/>
    </xf>
    <xf numFmtId="0" fontId="0" fillId="0" borderId="21" xfId="0" applyFill="1" applyBorder="1" applyAlignment="1" applyProtection="1">
      <alignment/>
      <protection hidden="1"/>
    </xf>
    <xf numFmtId="0" fontId="0" fillId="0" borderId="22" xfId="0" applyFill="1" applyBorder="1" applyAlignment="1" applyProtection="1">
      <alignment/>
      <protection hidden="1"/>
    </xf>
    <xf numFmtId="0" fontId="4" fillId="13" borderId="17" xfId="0" applyFont="1" applyFill="1" applyBorder="1" applyAlignment="1" applyProtection="1">
      <alignment/>
      <protection hidden="1"/>
    </xf>
    <xf numFmtId="0" fontId="4" fillId="13" borderId="18" xfId="0" applyFont="1" applyFill="1" applyBorder="1" applyAlignment="1" applyProtection="1">
      <alignment/>
      <protection hidden="1"/>
    </xf>
    <xf numFmtId="0" fontId="4" fillId="13" borderId="18" xfId="0" applyFont="1" applyFill="1" applyBorder="1" applyAlignment="1" applyProtection="1">
      <alignment wrapText="1"/>
      <protection hidden="1"/>
    </xf>
    <xf numFmtId="0" fontId="4" fillId="13" borderId="18" xfId="0" applyFont="1" applyFill="1" applyBorder="1" applyAlignment="1" applyProtection="1">
      <alignment horizontal="center"/>
      <protection hidden="1"/>
    </xf>
    <xf numFmtId="167" fontId="4" fillId="13" borderId="19" xfId="0" applyNumberFormat="1" applyFont="1" applyFill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/>
      <protection hidden="1"/>
    </xf>
    <xf numFmtId="0" fontId="4" fillId="0" borderId="24" xfId="0" applyFont="1" applyFill="1" applyBorder="1" applyAlignment="1" applyProtection="1">
      <alignment/>
      <protection hidden="1"/>
    </xf>
    <xf numFmtId="0" fontId="4" fillId="0" borderId="24" xfId="0" applyFont="1" applyBorder="1" applyAlignment="1" applyProtection="1">
      <alignment wrapText="1"/>
      <protection hidden="1"/>
    </xf>
    <xf numFmtId="167" fontId="4" fillId="0" borderId="25" xfId="0" applyNumberFormat="1" applyFont="1" applyFill="1" applyBorder="1" applyAlignment="1" applyProtection="1">
      <alignment horizontal="center"/>
      <protection hidden="1"/>
    </xf>
    <xf numFmtId="0" fontId="4" fillId="0" borderId="26" xfId="0" applyFont="1" applyBorder="1" applyAlignment="1" applyProtection="1">
      <alignment/>
      <protection hidden="1"/>
    </xf>
    <xf numFmtId="0" fontId="4" fillId="0" borderId="27" xfId="0" applyFont="1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4" fillId="0" borderId="4" xfId="0" applyFont="1" applyBorder="1" applyAlignment="1" applyProtection="1">
      <alignment/>
      <protection hidden="1"/>
    </xf>
    <xf numFmtId="0" fontId="4" fillId="0" borderId="4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5" xfId="0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4" fillId="0" borderId="2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4" fillId="2" borderId="2" xfId="0" applyFont="1" applyFill="1" applyBorder="1" applyAlignment="1" applyProtection="1">
      <alignment/>
      <protection hidden="1"/>
    </xf>
    <xf numFmtId="0" fontId="4" fillId="0" borderId="3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14" borderId="0" xfId="0" applyFont="1" applyFill="1" applyBorder="1" applyAlignment="1" applyProtection="1">
      <alignment/>
      <protection hidden="1"/>
    </xf>
    <xf numFmtId="0" fontId="4" fillId="15" borderId="4" xfId="0" applyFont="1" applyFill="1" applyBorder="1" applyAlignment="1" applyProtection="1">
      <alignment/>
      <protection hidden="1"/>
    </xf>
    <xf numFmtId="0" fontId="4" fillId="15" borderId="0" xfId="0" applyFont="1" applyFill="1" applyBorder="1" applyAlignment="1" applyProtection="1">
      <alignment/>
      <protection hidden="1"/>
    </xf>
    <xf numFmtId="0" fontId="4" fillId="6" borderId="0" xfId="0" applyFont="1" applyFill="1" applyBorder="1" applyAlignment="1" applyProtection="1">
      <alignment/>
      <protection hidden="1"/>
    </xf>
    <xf numFmtId="0" fontId="4" fillId="7" borderId="0" xfId="0" applyFont="1" applyFill="1" applyBorder="1" applyAlignment="1" applyProtection="1">
      <alignment/>
      <protection hidden="1"/>
    </xf>
    <xf numFmtId="0" fontId="4" fillId="4" borderId="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4" fillId="16" borderId="0" xfId="0" applyFont="1" applyFill="1" applyBorder="1" applyAlignment="1" applyProtection="1">
      <alignment/>
      <protection hidden="1"/>
    </xf>
    <xf numFmtId="0" fontId="0" fillId="15" borderId="4" xfId="0" applyFill="1" applyBorder="1" applyAlignment="1" applyProtection="1">
      <alignment/>
      <protection hidden="1"/>
    </xf>
    <xf numFmtId="0" fontId="0" fillId="15" borderId="0" xfId="0" applyFill="1" applyBorder="1" applyAlignment="1" applyProtection="1">
      <alignment/>
      <protection hidden="1"/>
    </xf>
    <xf numFmtId="0" fontId="4" fillId="0" borderId="29" xfId="0" applyFont="1" applyFill="1" applyBorder="1" applyAlignment="1" applyProtection="1">
      <alignment/>
      <protection hidden="1"/>
    </xf>
    <xf numFmtId="0" fontId="4" fillId="0" borderId="30" xfId="0" applyFont="1" applyFill="1" applyBorder="1" applyAlignment="1" applyProtection="1">
      <alignment/>
      <protection hidden="1"/>
    </xf>
    <xf numFmtId="0" fontId="4" fillId="0" borderId="31" xfId="0" applyFont="1" applyFill="1" applyBorder="1" applyAlignment="1" applyProtection="1">
      <alignment/>
      <protection hidden="1"/>
    </xf>
    <xf numFmtId="0" fontId="5" fillId="0" borderId="30" xfId="0" applyFont="1" applyFill="1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15" borderId="29" xfId="0" applyFill="1" applyBorder="1" applyAlignment="1" applyProtection="1">
      <alignment/>
      <protection hidden="1"/>
    </xf>
    <xf numFmtId="0" fontId="0" fillId="15" borderId="3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9" fillId="0" borderId="6" xfId="0" applyFont="1" applyFill="1" applyBorder="1" applyAlignment="1" applyProtection="1">
      <alignment horizontal="center"/>
      <protection locked="0"/>
    </xf>
    <xf numFmtId="0" fontId="5" fillId="4" borderId="18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6" borderId="18" xfId="0" applyFont="1" applyFill="1" applyBorder="1" applyAlignment="1" applyProtection="1">
      <alignment horizontal="center"/>
      <protection locked="0"/>
    </xf>
    <xf numFmtId="0" fontId="5" fillId="7" borderId="18" xfId="0" applyFont="1" applyFill="1" applyBorder="1" applyAlignment="1" applyProtection="1">
      <alignment horizontal="center"/>
      <protection locked="0"/>
    </xf>
    <xf numFmtId="0" fontId="5" fillId="7" borderId="24" xfId="0" applyFont="1" applyFill="1" applyBorder="1" applyAlignment="1" applyProtection="1">
      <alignment horizontal="center"/>
      <protection locked="0"/>
    </xf>
    <xf numFmtId="167" fontId="5" fillId="15" borderId="12" xfId="0" applyNumberFormat="1" applyFont="1" applyFill="1" applyBorder="1" applyAlignment="1" applyProtection="1">
      <alignment horizontal="center"/>
      <protection locked="0"/>
    </xf>
    <xf numFmtId="167" fontId="4" fillId="3" borderId="18" xfId="0" applyNumberFormat="1" applyFont="1" applyFill="1" applyBorder="1" applyAlignment="1" applyProtection="1">
      <alignment horizontal="center"/>
      <protection hidden="1"/>
    </xf>
    <xf numFmtId="167" fontId="4" fillId="0" borderId="18" xfId="0" applyNumberFormat="1" applyFont="1" applyBorder="1" applyAlignment="1" applyProtection="1">
      <alignment horizontal="center"/>
      <protection hidden="1"/>
    </xf>
    <xf numFmtId="167" fontId="4" fillId="5" borderId="18" xfId="0" applyNumberFormat="1" applyFont="1" applyFill="1" applyBorder="1" applyAlignment="1" applyProtection="1">
      <alignment horizontal="center"/>
      <protection hidden="1"/>
    </xf>
    <xf numFmtId="167" fontId="4" fillId="8" borderId="18" xfId="0" applyNumberFormat="1" applyFont="1" applyFill="1" applyBorder="1" applyAlignment="1" applyProtection="1">
      <alignment horizontal="center"/>
      <protection hidden="1"/>
    </xf>
    <xf numFmtId="167" fontId="4" fillId="9" borderId="18" xfId="0" applyNumberFormat="1" applyFont="1" applyFill="1" applyBorder="1" applyAlignment="1" applyProtection="1">
      <alignment horizontal="center"/>
      <protection hidden="1"/>
    </xf>
    <xf numFmtId="167" fontId="4" fillId="10" borderId="18" xfId="0" applyNumberFormat="1" applyFont="1" applyFill="1" applyBorder="1" applyAlignment="1" applyProtection="1">
      <alignment horizontal="center"/>
      <protection hidden="1"/>
    </xf>
    <xf numFmtId="167" fontId="4" fillId="11" borderId="18" xfId="0" applyNumberFormat="1" applyFont="1" applyFill="1" applyBorder="1" applyAlignment="1" applyProtection="1">
      <alignment horizontal="center"/>
      <protection hidden="1"/>
    </xf>
    <xf numFmtId="167" fontId="4" fillId="0" borderId="18" xfId="0" applyNumberFormat="1" applyFont="1" applyFill="1" applyBorder="1" applyAlignment="1" applyProtection="1">
      <alignment horizontal="center"/>
      <protection hidden="1"/>
    </xf>
    <xf numFmtId="167" fontId="4" fillId="13" borderId="18" xfId="0" applyNumberFormat="1" applyFont="1" applyFill="1" applyBorder="1" applyAlignment="1" applyProtection="1">
      <alignment horizontal="center"/>
      <protection hidden="1"/>
    </xf>
    <xf numFmtId="167" fontId="4" fillId="0" borderId="24" xfId="0" applyNumberFormat="1" applyFont="1" applyBorder="1" applyAlignment="1" applyProtection="1">
      <alignment horizontal="center"/>
      <protection hidden="1"/>
    </xf>
    <xf numFmtId="0" fontId="10" fillId="15" borderId="2" xfId="0" applyFont="1" applyFill="1" applyBorder="1" applyAlignment="1" applyProtection="1">
      <alignment/>
      <protection hidden="1"/>
    </xf>
    <xf numFmtId="0" fontId="5" fillId="15" borderId="4" xfId="0" applyFont="1" applyFill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0" fillId="15" borderId="0" xfId="0" applyFill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vertical="top" wrapText="1"/>
      <protection hidden="1"/>
    </xf>
    <xf numFmtId="0" fontId="0" fillId="0" borderId="5" xfId="0" applyBorder="1" applyAlignment="1" applyProtection="1">
      <alignment vertical="top" wrapText="1"/>
      <protection hidden="1"/>
    </xf>
    <xf numFmtId="0" fontId="0" fillId="0" borderId="30" xfId="0" applyBorder="1" applyAlignment="1" applyProtection="1">
      <alignment vertical="top" wrapText="1"/>
      <protection hidden="1"/>
    </xf>
    <xf numFmtId="0" fontId="0" fillId="0" borderId="31" xfId="0" applyBorder="1" applyAlignment="1" applyProtection="1">
      <alignment vertical="top" wrapText="1"/>
      <protection hidden="1"/>
    </xf>
    <xf numFmtId="0" fontId="1" fillId="9" borderId="32" xfId="0" applyFont="1" applyFill="1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2" fillId="9" borderId="33" xfId="0" applyFont="1" applyFill="1" applyBorder="1" applyAlignment="1" applyProtection="1">
      <alignment horizontal="center" vertical="center" wrapText="1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3" fillId="0" borderId="34" xfId="0" applyFont="1" applyBorder="1" applyAlignment="1" applyProtection="1">
      <alignment horizontal="center" vertical="center" wrapText="1"/>
      <protection hidden="1"/>
    </xf>
    <xf numFmtId="0" fontId="5" fillId="15" borderId="1" xfId="0" applyFont="1" applyFill="1" applyBorder="1" applyAlignment="1" applyProtection="1">
      <alignment/>
      <protection hidden="1"/>
    </xf>
    <xf numFmtId="0" fontId="4" fillId="15" borderId="2" xfId="0" applyFont="1" applyFill="1" applyBorder="1" applyAlignment="1" applyProtection="1">
      <alignment wrapText="1"/>
      <protection hidden="1"/>
    </xf>
    <xf numFmtId="0" fontId="0" fillId="0" borderId="2" xfId="0" applyBorder="1" applyAlignment="1" applyProtection="1">
      <alignment wrapText="1"/>
      <protection hidden="1"/>
    </xf>
    <xf numFmtId="0" fontId="0" fillId="0" borderId="3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5" xfId="0" applyBorder="1" applyAlignment="1" applyProtection="1">
      <alignment wrapText="1"/>
      <protection hidden="1"/>
    </xf>
    <xf numFmtId="167" fontId="4" fillId="0" borderId="0" xfId="0" applyNumberFormat="1" applyFont="1" applyFill="1" applyBorder="1" applyAlignment="1" applyProtection="1">
      <alignment horizontal="left"/>
      <protection hidden="1"/>
    </xf>
    <xf numFmtId="0" fontId="4" fillId="0" borderId="5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/>
      <protection hidden="1"/>
    </xf>
    <xf numFmtId="1" fontId="4" fillId="0" borderId="0" xfId="0" applyNumberFormat="1" applyFont="1" applyFill="1" applyBorder="1" applyAlignment="1" applyProtection="1">
      <alignment horizontal="left"/>
      <protection hidden="1"/>
    </xf>
    <xf numFmtId="1" fontId="4" fillId="0" borderId="5" xfId="0" applyNumberFormat="1" applyFont="1" applyFill="1" applyBorder="1" applyAlignment="1" applyProtection="1">
      <alignment horizontal="left"/>
      <protection hidden="1"/>
    </xf>
    <xf numFmtId="167" fontId="4" fillId="0" borderId="2" xfId="0" applyNumberFormat="1" applyFont="1" applyFill="1" applyBorder="1" applyAlignment="1" applyProtection="1">
      <alignment horizontal="left"/>
      <protection hidden="1"/>
    </xf>
    <xf numFmtId="0" fontId="0" fillId="0" borderId="3" xfId="0" applyFont="1" applyFill="1" applyBorder="1" applyAlignment="1" applyProtection="1">
      <alignment horizontal="left"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hidden="1"/>
    </xf>
    <xf numFmtId="0" fontId="10" fillId="0" borderId="2" xfId="0" applyFont="1" applyBorder="1" applyAlignment="1" applyProtection="1">
      <alignment/>
      <protection hidden="1"/>
    </xf>
    <xf numFmtId="0" fontId="4" fillId="0" borderId="2" xfId="0" applyFont="1" applyFill="1" applyBorder="1" applyAlignment="1" applyProtection="1">
      <alignment/>
      <protection hidden="1"/>
    </xf>
    <xf numFmtId="0" fontId="4" fillId="0" borderId="3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4" fillId="10" borderId="20" xfId="0" applyFont="1" applyFill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4" fillId="11" borderId="20" xfId="0" applyFont="1" applyFill="1" applyBorder="1" applyAlignment="1" applyProtection="1">
      <alignment/>
      <protection hidden="1"/>
    </xf>
    <xf numFmtId="0" fontId="4" fillId="13" borderId="20" xfId="0" applyFont="1" applyFill="1" applyBorder="1" applyAlignment="1" applyProtection="1">
      <alignment/>
      <protection hidden="1"/>
    </xf>
    <xf numFmtId="0" fontId="4" fillId="3" borderId="20" xfId="0" applyFont="1" applyFill="1" applyBorder="1" applyAlignment="1" applyProtection="1">
      <alignment/>
      <protection hidden="1"/>
    </xf>
    <xf numFmtId="0" fontId="4" fillId="5" borderId="20" xfId="0" applyFont="1" applyFill="1" applyBorder="1" applyAlignment="1" applyProtection="1">
      <alignment/>
      <protection hidden="1"/>
    </xf>
    <xf numFmtId="0" fontId="4" fillId="8" borderId="20" xfId="0" applyFont="1" applyFill="1" applyBorder="1" applyAlignment="1" applyProtection="1">
      <alignment/>
      <protection hidden="1"/>
    </xf>
    <xf numFmtId="0" fontId="4" fillId="9" borderId="20" xfId="0" applyFont="1" applyFill="1" applyBorder="1" applyAlignment="1" applyProtection="1">
      <alignment/>
      <protection hidden="1"/>
    </xf>
    <xf numFmtId="167" fontId="5" fillId="0" borderId="18" xfId="0" applyNumberFormat="1" applyFont="1" applyBorder="1" applyAlignment="1" applyProtection="1">
      <alignment horizontal="center"/>
      <protection hidden="1" locked="0"/>
    </xf>
    <xf numFmtId="167" fontId="5" fillId="0" borderId="19" xfId="0" applyNumberFormat="1" applyFont="1" applyFill="1" applyBorder="1" applyAlignment="1" applyProtection="1">
      <alignment horizontal="center"/>
      <protection hidden="1"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6">
    <dxf>
      <border>
        <left style="thin"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ill>
        <patternFill>
          <bgColor rgb="FFCC99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>
          <color rgb="FFFF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>
          <bgColor rgb="FFCC99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38100</xdr:rowOff>
    </xdr:from>
    <xdr:to>
      <xdr:col>2</xdr:col>
      <xdr:colOff>1800225</xdr:colOff>
      <xdr:row>0</xdr:row>
      <xdr:rowOff>685800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38100"/>
          <a:ext cx="1085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3</xdr:row>
      <xdr:rowOff>9525</xdr:rowOff>
    </xdr:from>
    <xdr:to>
      <xdr:col>2</xdr:col>
      <xdr:colOff>2895600</xdr:colOff>
      <xdr:row>3</xdr:row>
      <xdr:rowOff>381000</xdr:rowOff>
    </xdr:to>
    <xdr:sp>
      <xdr:nvSpPr>
        <xdr:cNvPr id="2" name="AutoShape 3"/>
        <xdr:cNvSpPr>
          <a:spLocks/>
        </xdr:cNvSpPr>
      </xdr:nvSpPr>
      <xdr:spPr>
        <a:xfrm>
          <a:off x="1247775" y="1171575"/>
          <a:ext cx="2667000" cy="371475"/>
        </a:xfrm>
        <a:prstGeom prst="borderCallout2">
          <a:avLst>
            <a:gd name="adj1" fmla="val 94287"/>
            <a:gd name="adj2" fmla="val 93587"/>
            <a:gd name="adj3" fmla="val 72856"/>
            <a:gd name="adj4" fmla="val -19231"/>
            <a:gd name="adj5" fmla="val 52856"/>
            <a:gd name="adj6" fmla="val -19231"/>
            <a:gd name="adj7" fmla="val 309287"/>
            <a:gd name="adj8" fmla="val 17653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Veuillez indiquer dans la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case jaune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la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date estimée du dépôt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du dossier en préfecture</a:t>
          </a:r>
        </a:p>
      </xdr:txBody>
    </xdr:sp>
    <xdr:clientData/>
  </xdr:twoCellAnchor>
  <xdr:twoCellAnchor>
    <xdr:from>
      <xdr:col>2</xdr:col>
      <xdr:colOff>3467100</xdr:colOff>
      <xdr:row>1</xdr:row>
      <xdr:rowOff>133350</xdr:rowOff>
    </xdr:from>
    <xdr:to>
      <xdr:col>5</xdr:col>
      <xdr:colOff>247650</xdr:colOff>
      <xdr:row>3</xdr:row>
      <xdr:rowOff>0</xdr:rowOff>
    </xdr:to>
    <xdr:sp>
      <xdr:nvSpPr>
        <xdr:cNvPr id="3" name="AutoShape 8"/>
        <xdr:cNvSpPr>
          <a:spLocks/>
        </xdr:cNvSpPr>
      </xdr:nvSpPr>
      <xdr:spPr>
        <a:xfrm>
          <a:off x="4486275" y="971550"/>
          <a:ext cx="1457325" cy="190500"/>
        </a:xfrm>
        <a:prstGeom prst="borderCallout2">
          <a:avLst>
            <a:gd name="adj1" fmla="val 74810"/>
            <a:gd name="adj2" fmla="val -30000"/>
            <a:gd name="adj3" fmla="val 64287"/>
            <a:gd name="adj4" fmla="val 9999"/>
            <a:gd name="adj5" fmla="val 56013"/>
            <a:gd name="adj6" fmla="val 9999"/>
            <a:gd name="adj7" fmla="val 462782"/>
            <a:gd name="adj8" fmla="val 367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Barre de défilement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Q57"/>
  <sheetViews>
    <sheetView showGridLines="0" tabSelected="1" zoomScale="70" zoomScaleNormal="70" workbookViewId="0" topLeftCell="A1">
      <pane ySplit="6" topLeftCell="BM7" activePane="bottomLeft" state="frozen"/>
      <selection pane="topLeft" activeCell="A1" sqref="A1"/>
      <selection pane="bottomLeft" activeCell="F39" activeCellId="4" sqref="E20 E33 F33 E39 F39"/>
    </sheetView>
  </sheetViews>
  <sheetFormatPr defaultColWidth="11.421875" defaultRowHeight="12.75"/>
  <cols>
    <col min="1" max="1" width="3.7109375" style="0" bestFit="1" customWidth="1"/>
    <col min="2" max="2" width="11.57421875" style="0" bestFit="1" customWidth="1"/>
    <col min="3" max="3" width="52.140625" style="0" customWidth="1"/>
    <col min="4" max="4" width="6.7109375" style="0" customWidth="1"/>
    <col min="5" max="6" width="11.28125" style="0" bestFit="1" customWidth="1"/>
    <col min="7" max="8" width="4.28125" style="0" bestFit="1" customWidth="1"/>
    <col min="9" max="9" width="4.7109375" style="0" bestFit="1" customWidth="1"/>
    <col min="10" max="10" width="5.140625" style="0" bestFit="1" customWidth="1"/>
    <col min="11" max="11" width="3.140625" style="0" customWidth="1"/>
    <col min="12" max="13" width="4.421875" style="0" bestFit="1" customWidth="1"/>
    <col min="14" max="15" width="4.28125" style="0" bestFit="1" customWidth="1"/>
    <col min="16" max="16" width="4.7109375" style="0" bestFit="1" customWidth="1"/>
    <col min="17" max="18" width="4.28125" style="0" bestFit="1" customWidth="1"/>
    <col min="19" max="20" width="4.421875" style="0" bestFit="1" customWidth="1"/>
    <col min="21" max="22" width="4.28125" style="0" bestFit="1" customWidth="1"/>
    <col min="23" max="23" width="4.7109375" style="0" bestFit="1" customWidth="1"/>
    <col min="24" max="25" width="4.28125" style="0" bestFit="1" customWidth="1"/>
    <col min="26" max="27" width="4.421875" style="0" bestFit="1" customWidth="1"/>
    <col min="28" max="29" width="4.28125" style="0" bestFit="1" customWidth="1"/>
    <col min="30" max="30" width="4.7109375" style="0" bestFit="1" customWidth="1"/>
    <col min="31" max="32" width="4.28125" style="0" bestFit="1" customWidth="1"/>
    <col min="33" max="34" width="4.421875" style="0" bestFit="1" customWidth="1"/>
    <col min="35" max="36" width="4.28125" style="0" bestFit="1" customWidth="1"/>
    <col min="37" max="37" width="4.7109375" style="0" bestFit="1" customWidth="1"/>
    <col min="38" max="39" width="4.28125" style="0" bestFit="1" customWidth="1"/>
    <col min="40" max="41" width="4.421875" style="0" bestFit="1" customWidth="1"/>
    <col min="42" max="42" width="4.28125" style="0" bestFit="1" customWidth="1"/>
    <col min="43" max="43" width="5.421875" style="0" customWidth="1"/>
  </cols>
  <sheetData>
    <row r="1" spans="1:43" ht="66" customHeight="1" thickBot="1">
      <c r="A1" s="154" t="s">
        <v>0</v>
      </c>
      <c r="B1" s="155"/>
      <c r="C1" s="155"/>
      <c r="D1" s="156" t="s">
        <v>58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8"/>
      <c r="AQ1" s="3"/>
    </row>
    <row r="2" spans="1:43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6"/>
      <c r="AQ2" s="3"/>
    </row>
    <row r="3" spans="1:43" ht="12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9"/>
      <c r="AQ3" s="3"/>
    </row>
    <row r="4" spans="1:43" ht="44.25">
      <c r="A4" s="7"/>
      <c r="B4" s="8"/>
      <c r="C4" s="8"/>
      <c r="D4" s="8"/>
      <c r="E4" s="8"/>
      <c r="F4" s="10">
        <f ca="1">TODAY()</f>
        <v>42426</v>
      </c>
      <c r="G4" s="11">
        <f>E7+F5</f>
        <v>42423</v>
      </c>
      <c r="H4" s="11">
        <f>G4+1</f>
        <v>42424</v>
      </c>
      <c r="I4" s="11">
        <f aca="true" t="shared" si="0" ref="I4:AP4">H4+1</f>
        <v>42425</v>
      </c>
      <c r="J4" s="11">
        <f t="shared" si="0"/>
        <v>42426</v>
      </c>
      <c r="K4" s="11">
        <f t="shared" si="0"/>
        <v>42427</v>
      </c>
      <c r="L4" s="11">
        <f t="shared" si="0"/>
        <v>42428</v>
      </c>
      <c r="M4" s="11">
        <f t="shared" si="0"/>
        <v>42429</v>
      </c>
      <c r="N4" s="11">
        <f t="shared" si="0"/>
        <v>42430</v>
      </c>
      <c r="O4" s="11">
        <f t="shared" si="0"/>
        <v>42431</v>
      </c>
      <c r="P4" s="11">
        <f t="shared" si="0"/>
        <v>42432</v>
      </c>
      <c r="Q4" s="11">
        <f t="shared" si="0"/>
        <v>42433</v>
      </c>
      <c r="R4" s="11">
        <f t="shared" si="0"/>
        <v>42434</v>
      </c>
      <c r="S4" s="11">
        <f t="shared" si="0"/>
        <v>42435</v>
      </c>
      <c r="T4" s="11">
        <f t="shared" si="0"/>
        <v>42436</v>
      </c>
      <c r="U4" s="11">
        <f t="shared" si="0"/>
        <v>42437</v>
      </c>
      <c r="V4" s="11">
        <f t="shared" si="0"/>
        <v>42438</v>
      </c>
      <c r="W4" s="11">
        <f t="shared" si="0"/>
        <v>42439</v>
      </c>
      <c r="X4" s="11">
        <f t="shared" si="0"/>
        <v>42440</v>
      </c>
      <c r="Y4" s="11">
        <f t="shared" si="0"/>
        <v>42441</v>
      </c>
      <c r="Z4" s="11">
        <f t="shared" si="0"/>
        <v>42442</v>
      </c>
      <c r="AA4" s="11">
        <f t="shared" si="0"/>
        <v>42443</v>
      </c>
      <c r="AB4" s="11">
        <f t="shared" si="0"/>
        <v>42444</v>
      </c>
      <c r="AC4" s="11">
        <f t="shared" si="0"/>
        <v>42445</v>
      </c>
      <c r="AD4" s="11">
        <f t="shared" si="0"/>
        <v>42446</v>
      </c>
      <c r="AE4" s="11">
        <f t="shared" si="0"/>
        <v>42447</v>
      </c>
      <c r="AF4" s="11">
        <f t="shared" si="0"/>
        <v>42448</v>
      </c>
      <c r="AG4" s="11">
        <f t="shared" si="0"/>
        <v>42449</v>
      </c>
      <c r="AH4" s="11">
        <f t="shared" si="0"/>
        <v>42450</v>
      </c>
      <c r="AI4" s="11">
        <f t="shared" si="0"/>
        <v>42451</v>
      </c>
      <c r="AJ4" s="11">
        <f t="shared" si="0"/>
        <v>42452</v>
      </c>
      <c r="AK4" s="11">
        <f t="shared" si="0"/>
        <v>42453</v>
      </c>
      <c r="AL4" s="11">
        <f t="shared" si="0"/>
        <v>42454</v>
      </c>
      <c r="AM4" s="11">
        <f t="shared" si="0"/>
        <v>42455</v>
      </c>
      <c r="AN4" s="11">
        <f t="shared" si="0"/>
        <v>42456</v>
      </c>
      <c r="AO4" s="11">
        <f t="shared" si="0"/>
        <v>42457</v>
      </c>
      <c r="AP4" s="12">
        <f t="shared" si="0"/>
        <v>42458</v>
      </c>
      <c r="AQ4" s="3"/>
    </row>
    <row r="5" spans="1:43" ht="12.75">
      <c r="A5" s="13"/>
      <c r="B5" s="14"/>
      <c r="C5" s="15"/>
      <c r="D5" s="15"/>
      <c r="E5" s="16"/>
      <c r="F5" s="129">
        <v>0</v>
      </c>
      <c r="G5" s="17" t="str">
        <f aca="true" t="shared" si="1" ref="G5:AP5">TEXT(G4,"jjj")</f>
        <v>mar</v>
      </c>
      <c r="H5" s="17" t="str">
        <f t="shared" si="1"/>
        <v>mer</v>
      </c>
      <c r="I5" s="17" t="str">
        <f t="shared" si="1"/>
        <v>jeu</v>
      </c>
      <c r="J5" s="17" t="str">
        <f t="shared" si="1"/>
        <v>ven</v>
      </c>
      <c r="K5" s="17" t="str">
        <f t="shared" si="1"/>
        <v>sam</v>
      </c>
      <c r="L5" s="17" t="str">
        <f t="shared" si="1"/>
        <v>dim</v>
      </c>
      <c r="M5" s="17" t="str">
        <f t="shared" si="1"/>
        <v>lun</v>
      </c>
      <c r="N5" s="17" t="str">
        <f t="shared" si="1"/>
        <v>mar</v>
      </c>
      <c r="O5" s="17" t="str">
        <f t="shared" si="1"/>
        <v>mer</v>
      </c>
      <c r="P5" s="17" t="str">
        <f t="shared" si="1"/>
        <v>jeu</v>
      </c>
      <c r="Q5" s="17" t="str">
        <f t="shared" si="1"/>
        <v>ven</v>
      </c>
      <c r="R5" s="17" t="str">
        <f t="shared" si="1"/>
        <v>sam</v>
      </c>
      <c r="S5" s="17" t="str">
        <f t="shared" si="1"/>
        <v>dim</v>
      </c>
      <c r="T5" s="17" t="str">
        <f t="shared" si="1"/>
        <v>lun</v>
      </c>
      <c r="U5" s="17" t="str">
        <f t="shared" si="1"/>
        <v>mar</v>
      </c>
      <c r="V5" s="17" t="str">
        <f t="shared" si="1"/>
        <v>mer</v>
      </c>
      <c r="W5" s="17" t="str">
        <f t="shared" si="1"/>
        <v>jeu</v>
      </c>
      <c r="X5" s="17" t="str">
        <f t="shared" si="1"/>
        <v>ven</v>
      </c>
      <c r="Y5" s="17" t="str">
        <f t="shared" si="1"/>
        <v>sam</v>
      </c>
      <c r="Z5" s="17" t="str">
        <f t="shared" si="1"/>
        <v>dim</v>
      </c>
      <c r="AA5" s="17" t="str">
        <f t="shared" si="1"/>
        <v>lun</v>
      </c>
      <c r="AB5" s="17" t="str">
        <f t="shared" si="1"/>
        <v>mar</v>
      </c>
      <c r="AC5" s="17" t="str">
        <f t="shared" si="1"/>
        <v>mer</v>
      </c>
      <c r="AD5" s="17" t="str">
        <f t="shared" si="1"/>
        <v>jeu</v>
      </c>
      <c r="AE5" s="17" t="str">
        <f t="shared" si="1"/>
        <v>ven</v>
      </c>
      <c r="AF5" s="17" t="str">
        <f t="shared" si="1"/>
        <v>sam</v>
      </c>
      <c r="AG5" s="17" t="str">
        <f t="shared" si="1"/>
        <v>dim</v>
      </c>
      <c r="AH5" s="17" t="str">
        <f t="shared" si="1"/>
        <v>lun</v>
      </c>
      <c r="AI5" s="17" t="str">
        <f t="shared" si="1"/>
        <v>mar</v>
      </c>
      <c r="AJ5" s="17" t="str">
        <f t="shared" si="1"/>
        <v>mer</v>
      </c>
      <c r="AK5" s="17" t="str">
        <f t="shared" si="1"/>
        <v>jeu</v>
      </c>
      <c r="AL5" s="17" t="str">
        <f t="shared" si="1"/>
        <v>ven</v>
      </c>
      <c r="AM5" s="17" t="str">
        <f t="shared" si="1"/>
        <v>sam</v>
      </c>
      <c r="AN5" s="17" t="str">
        <f t="shared" si="1"/>
        <v>dim</v>
      </c>
      <c r="AO5" s="17" t="str">
        <f t="shared" si="1"/>
        <v>lun</v>
      </c>
      <c r="AP5" s="18" t="str">
        <f t="shared" si="1"/>
        <v>mar</v>
      </c>
      <c r="AQ5" s="3"/>
    </row>
    <row r="6" spans="1:43" ht="12.75">
      <c r="A6" s="19"/>
      <c r="B6" s="20" t="s">
        <v>1</v>
      </c>
      <c r="C6" s="20" t="s">
        <v>2</v>
      </c>
      <c r="D6" s="21" t="s">
        <v>3</v>
      </c>
      <c r="E6" s="21" t="s">
        <v>4</v>
      </c>
      <c r="F6" s="22" t="s">
        <v>5</v>
      </c>
      <c r="G6" s="23">
        <f>DAY(G4)</f>
        <v>23</v>
      </c>
      <c r="H6" s="23">
        <f>DAY(H4)</f>
        <v>24</v>
      </c>
      <c r="I6" s="23">
        <f>DAY(I4)</f>
        <v>25</v>
      </c>
      <c r="J6" s="23">
        <f aca="true" t="shared" si="2" ref="J6:AP6">DAY(J4)</f>
        <v>26</v>
      </c>
      <c r="K6" s="23">
        <f t="shared" si="2"/>
        <v>27</v>
      </c>
      <c r="L6" s="23">
        <f t="shared" si="2"/>
        <v>28</v>
      </c>
      <c r="M6" s="23">
        <f t="shared" si="2"/>
        <v>29</v>
      </c>
      <c r="N6" s="23">
        <f t="shared" si="2"/>
        <v>1</v>
      </c>
      <c r="O6" s="23">
        <f t="shared" si="2"/>
        <v>2</v>
      </c>
      <c r="P6" s="23">
        <f t="shared" si="2"/>
        <v>3</v>
      </c>
      <c r="Q6" s="23">
        <f t="shared" si="2"/>
        <v>4</v>
      </c>
      <c r="R6" s="23">
        <f t="shared" si="2"/>
        <v>5</v>
      </c>
      <c r="S6" s="23">
        <f t="shared" si="2"/>
        <v>6</v>
      </c>
      <c r="T6" s="23">
        <f t="shared" si="2"/>
        <v>7</v>
      </c>
      <c r="U6" s="23">
        <f t="shared" si="2"/>
        <v>8</v>
      </c>
      <c r="V6" s="23">
        <f t="shared" si="2"/>
        <v>9</v>
      </c>
      <c r="W6" s="23">
        <f t="shared" si="2"/>
        <v>10</v>
      </c>
      <c r="X6" s="23">
        <f t="shared" si="2"/>
        <v>11</v>
      </c>
      <c r="Y6" s="23">
        <f t="shared" si="2"/>
        <v>12</v>
      </c>
      <c r="Z6" s="23">
        <f t="shared" si="2"/>
        <v>13</v>
      </c>
      <c r="AA6" s="23">
        <f t="shared" si="2"/>
        <v>14</v>
      </c>
      <c r="AB6" s="23">
        <f t="shared" si="2"/>
        <v>15</v>
      </c>
      <c r="AC6" s="23">
        <f t="shared" si="2"/>
        <v>16</v>
      </c>
      <c r="AD6" s="23">
        <f t="shared" si="2"/>
        <v>17</v>
      </c>
      <c r="AE6" s="23">
        <f t="shared" si="2"/>
        <v>18</v>
      </c>
      <c r="AF6" s="23">
        <f t="shared" si="2"/>
        <v>19</v>
      </c>
      <c r="AG6" s="23">
        <f t="shared" si="2"/>
        <v>20</v>
      </c>
      <c r="AH6" s="23">
        <f t="shared" si="2"/>
        <v>21</v>
      </c>
      <c r="AI6" s="23">
        <f t="shared" si="2"/>
        <v>22</v>
      </c>
      <c r="AJ6" s="23">
        <f t="shared" si="2"/>
        <v>23</v>
      </c>
      <c r="AK6" s="23">
        <f t="shared" si="2"/>
        <v>24</v>
      </c>
      <c r="AL6" s="23">
        <f t="shared" si="2"/>
        <v>25</v>
      </c>
      <c r="AM6" s="23">
        <f t="shared" si="2"/>
        <v>26</v>
      </c>
      <c r="AN6" s="23">
        <f t="shared" si="2"/>
        <v>27</v>
      </c>
      <c r="AO6" s="23">
        <f t="shared" si="2"/>
        <v>28</v>
      </c>
      <c r="AP6" s="24">
        <f t="shared" si="2"/>
        <v>29</v>
      </c>
      <c r="AQ6" s="3"/>
    </row>
    <row r="7" spans="1:43" ht="12.75">
      <c r="A7" s="25">
        <v>0</v>
      </c>
      <c r="B7" s="26" t="s">
        <v>6</v>
      </c>
      <c r="C7" s="27" t="s">
        <v>7</v>
      </c>
      <c r="D7" s="28">
        <v>1</v>
      </c>
      <c r="E7" s="135">
        <v>42423</v>
      </c>
      <c r="F7" s="29">
        <f>IF(C7="","",IF($B$4="OUI",SERIE.JOUR.OUVRE(E7,IF(WEEKDAY(E7,2)&gt;=6,D7,D7-1)),E7+D7-1))</f>
        <v>42423</v>
      </c>
      <c r="G7" s="30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3"/>
      <c r="AQ7" s="3"/>
    </row>
    <row r="8" spans="1:43" ht="12.75" customHeight="1">
      <c r="A8" s="34"/>
      <c r="B8" s="35"/>
      <c r="C8" s="36" t="s">
        <v>8</v>
      </c>
      <c r="D8" s="37"/>
      <c r="E8" s="136"/>
      <c r="F8" s="38"/>
      <c r="G8" s="184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1"/>
      <c r="AQ8" s="3"/>
    </row>
    <row r="9" spans="1:43" ht="12.75">
      <c r="A9" s="39">
        <v>1</v>
      </c>
      <c r="B9" s="40" t="s">
        <v>9</v>
      </c>
      <c r="C9" s="41" t="s">
        <v>10</v>
      </c>
      <c r="D9" s="42">
        <v>1</v>
      </c>
      <c r="E9" s="137">
        <f>F7</f>
        <v>42423</v>
      </c>
      <c r="F9" s="43">
        <f aca="true" t="shared" si="3" ref="F9:F41">IF(C9="","",IF($B$4="OUI",SERIE.JOUR.OUVRE(E9,IF(WEEKDAY(E9,2)&gt;=6,D9,D9-1)),E9+D9-1))</f>
        <v>42423</v>
      </c>
      <c r="G9" s="44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7"/>
      <c r="AQ9" s="3"/>
    </row>
    <row r="10" spans="1:43" ht="23.25">
      <c r="A10" s="39">
        <v>2</v>
      </c>
      <c r="B10" s="40" t="s">
        <v>11</v>
      </c>
      <c r="C10" s="41" t="s">
        <v>32</v>
      </c>
      <c r="D10" s="42">
        <v>3</v>
      </c>
      <c r="E10" s="137">
        <f>F9</f>
        <v>42423</v>
      </c>
      <c r="F10" s="43">
        <f t="shared" si="3"/>
        <v>42425</v>
      </c>
      <c r="G10" s="44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7"/>
      <c r="AQ10" s="3"/>
    </row>
    <row r="11" spans="1:43" ht="12.75">
      <c r="A11" s="39">
        <v>3</v>
      </c>
      <c r="B11" s="40"/>
      <c r="C11" s="48" t="s">
        <v>33</v>
      </c>
      <c r="D11" s="130">
        <v>45</v>
      </c>
      <c r="E11" s="137">
        <f>F10</f>
        <v>42425</v>
      </c>
      <c r="F11" s="43">
        <f t="shared" si="3"/>
        <v>42469</v>
      </c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7"/>
      <c r="AQ11" s="3"/>
    </row>
    <row r="12" spans="1:43" ht="12.75">
      <c r="A12" s="39">
        <v>4</v>
      </c>
      <c r="B12" s="40"/>
      <c r="C12" s="41" t="s">
        <v>12</v>
      </c>
      <c r="D12" s="42">
        <v>3</v>
      </c>
      <c r="E12" s="137">
        <f>F11</f>
        <v>42469</v>
      </c>
      <c r="F12" s="43">
        <f t="shared" si="3"/>
        <v>42471</v>
      </c>
      <c r="G12" s="44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7"/>
      <c r="AQ12" s="3"/>
    </row>
    <row r="13" spans="1:43" ht="12.75">
      <c r="A13" s="49"/>
      <c r="B13" s="50"/>
      <c r="C13" s="51" t="s">
        <v>13</v>
      </c>
      <c r="D13" s="52"/>
      <c r="E13" s="138"/>
      <c r="F13" s="53"/>
      <c r="G13" s="185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1"/>
      <c r="AQ13" s="3"/>
    </row>
    <row r="14" spans="1:43" ht="36" customHeight="1">
      <c r="A14" s="39">
        <v>5</v>
      </c>
      <c r="B14" s="40" t="s">
        <v>11</v>
      </c>
      <c r="C14" s="41" t="s">
        <v>14</v>
      </c>
      <c r="D14" s="131">
        <v>3</v>
      </c>
      <c r="E14" s="137">
        <f>F12</f>
        <v>42471</v>
      </c>
      <c r="F14" s="43">
        <f t="shared" si="3"/>
        <v>42473</v>
      </c>
      <c r="G14" s="44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7"/>
      <c r="AQ14" s="3"/>
    </row>
    <row r="15" spans="1:43" ht="12.75">
      <c r="A15" s="39">
        <v>6</v>
      </c>
      <c r="B15" s="40"/>
      <c r="C15" s="48" t="s">
        <v>15</v>
      </c>
      <c r="D15" s="130">
        <v>30</v>
      </c>
      <c r="E15" s="137">
        <f>F14</f>
        <v>42473</v>
      </c>
      <c r="F15" s="43">
        <f t="shared" si="3"/>
        <v>42502</v>
      </c>
      <c r="G15" s="44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7"/>
      <c r="AQ15" s="3"/>
    </row>
    <row r="16" spans="1:43" ht="23.25">
      <c r="A16" s="39">
        <v>7</v>
      </c>
      <c r="B16" s="40" t="s">
        <v>16</v>
      </c>
      <c r="C16" s="41" t="s">
        <v>60</v>
      </c>
      <c r="D16" s="54">
        <v>15</v>
      </c>
      <c r="E16" s="137">
        <f>F12</f>
        <v>42471</v>
      </c>
      <c r="F16" s="43">
        <f t="shared" si="3"/>
        <v>42485</v>
      </c>
      <c r="G16" s="44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7"/>
      <c r="AQ16" s="3"/>
    </row>
    <row r="17" spans="1:43" ht="12.75">
      <c r="A17" s="39">
        <v>8</v>
      </c>
      <c r="B17" s="40"/>
      <c r="C17" s="41" t="s">
        <v>57</v>
      </c>
      <c r="D17" s="42">
        <v>3</v>
      </c>
      <c r="E17" s="137">
        <f>F16</f>
        <v>42485</v>
      </c>
      <c r="F17" s="43">
        <f t="shared" si="3"/>
        <v>42487</v>
      </c>
      <c r="G17" s="44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7"/>
      <c r="AQ17" s="3"/>
    </row>
    <row r="18" spans="1:43" ht="12.75">
      <c r="A18" s="39">
        <v>9</v>
      </c>
      <c r="B18" s="40" t="s">
        <v>17</v>
      </c>
      <c r="C18" s="41" t="s">
        <v>59</v>
      </c>
      <c r="D18" s="54">
        <v>15</v>
      </c>
      <c r="E18" s="137">
        <f>F16</f>
        <v>42485</v>
      </c>
      <c r="F18" s="43">
        <f t="shared" si="3"/>
        <v>42499</v>
      </c>
      <c r="G18" s="44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7"/>
      <c r="AQ18" s="3"/>
    </row>
    <row r="19" spans="1:43" ht="12.75">
      <c r="A19" s="39">
        <v>10</v>
      </c>
      <c r="B19" s="40" t="s">
        <v>18</v>
      </c>
      <c r="C19" s="41" t="s">
        <v>19</v>
      </c>
      <c r="D19" s="55">
        <v>3</v>
      </c>
      <c r="E19" s="137">
        <f>F11+15</f>
        <v>42484</v>
      </c>
      <c r="F19" s="43">
        <f t="shared" si="3"/>
        <v>42486</v>
      </c>
      <c r="G19" s="44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7"/>
      <c r="AQ19" s="3"/>
    </row>
    <row r="20" spans="1:43" ht="12.75">
      <c r="A20" s="39">
        <v>11</v>
      </c>
      <c r="B20" s="40" t="s">
        <v>20</v>
      </c>
      <c r="C20" s="41" t="s">
        <v>21</v>
      </c>
      <c r="D20" s="132">
        <v>30</v>
      </c>
      <c r="E20" s="188">
        <f>F18</f>
        <v>42499</v>
      </c>
      <c r="F20" s="43">
        <f t="shared" si="3"/>
        <v>42528</v>
      </c>
      <c r="G20" s="44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7"/>
      <c r="AQ20" s="3"/>
    </row>
    <row r="21" spans="1:43" ht="12.75">
      <c r="A21" s="39">
        <v>12</v>
      </c>
      <c r="B21" s="40" t="s">
        <v>18</v>
      </c>
      <c r="C21" s="41" t="s">
        <v>22</v>
      </c>
      <c r="D21" s="56">
        <v>45</v>
      </c>
      <c r="E21" s="137">
        <f>E20</f>
        <v>42499</v>
      </c>
      <c r="F21" s="43">
        <f t="shared" si="3"/>
        <v>42543</v>
      </c>
      <c r="G21" s="44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7"/>
      <c r="AQ21" s="3"/>
    </row>
    <row r="22" spans="1:43" ht="12.75">
      <c r="A22" s="39">
        <v>13</v>
      </c>
      <c r="B22" s="40"/>
      <c r="C22" s="41" t="s">
        <v>23</v>
      </c>
      <c r="D22" s="42">
        <v>3</v>
      </c>
      <c r="E22" s="137">
        <f>F21</f>
        <v>42543</v>
      </c>
      <c r="F22" s="43">
        <f t="shared" si="3"/>
        <v>42545</v>
      </c>
      <c r="G22" s="44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7"/>
      <c r="AQ22" s="3"/>
    </row>
    <row r="23" spans="1:43" ht="12.75">
      <c r="A23" s="57"/>
      <c r="B23" s="58"/>
      <c r="C23" s="59" t="s">
        <v>34</v>
      </c>
      <c r="D23" s="60"/>
      <c r="E23" s="139"/>
      <c r="F23" s="61"/>
      <c r="G23" s="186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1"/>
      <c r="AQ23" s="3"/>
    </row>
    <row r="24" spans="1:43" ht="23.25">
      <c r="A24" s="39">
        <v>14</v>
      </c>
      <c r="B24" s="40" t="s">
        <v>24</v>
      </c>
      <c r="C24" s="41" t="s">
        <v>25</v>
      </c>
      <c r="D24" s="42">
        <v>3</v>
      </c>
      <c r="E24" s="137">
        <f>F22</f>
        <v>42545</v>
      </c>
      <c r="F24" s="43">
        <f t="shared" si="3"/>
        <v>42547</v>
      </c>
      <c r="G24" s="44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7"/>
      <c r="AQ24" s="3"/>
    </row>
    <row r="25" spans="1:43" ht="12.75">
      <c r="A25" s="39">
        <v>15</v>
      </c>
      <c r="B25" s="40"/>
      <c r="C25" s="48" t="s">
        <v>35</v>
      </c>
      <c r="D25" s="62">
        <v>30</v>
      </c>
      <c r="E25" s="137">
        <f>F24</f>
        <v>42547</v>
      </c>
      <c r="F25" s="43">
        <f t="shared" si="3"/>
        <v>42576</v>
      </c>
      <c r="G25" s="44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7"/>
      <c r="AQ25" s="3"/>
    </row>
    <row r="26" spans="1:43" ht="12.75">
      <c r="A26" s="39">
        <v>16</v>
      </c>
      <c r="B26" s="40"/>
      <c r="C26" s="41" t="s">
        <v>26</v>
      </c>
      <c r="D26" s="42">
        <v>3</v>
      </c>
      <c r="E26" s="137">
        <f>F25</f>
        <v>42576</v>
      </c>
      <c r="F26" s="43">
        <f t="shared" si="3"/>
        <v>42578</v>
      </c>
      <c r="G26" s="44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7"/>
      <c r="AQ26" s="3"/>
    </row>
    <row r="27" spans="1:43" ht="12.75">
      <c r="A27" s="63"/>
      <c r="B27" s="64"/>
      <c r="C27" s="65" t="s">
        <v>27</v>
      </c>
      <c r="D27" s="66"/>
      <c r="E27" s="140"/>
      <c r="F27" s="67"/>
      <c r="G27" s="187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1"/>
      <c r="AQ27" s="3"/>
    </row>
    <row r="28" spans="1:43" ht="23.25">
      <c r="A28" s="68">
        <v>17</v>
      </c>
      <c r="B28" s="69" t="s">
        <v>36</v>
      </c>
      <c r="C28" s="70" t="s">
        <v>28</v>
      </c>
      <c r="D28" s="71"/>
      <c r="E28" s="141"/>
      <c r="F28" s="72"/>
      <c r="G28" s="179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1"/>
      <c r="AQ28" s="3"/>
    </row>
    <row r="29" spans="1:43" ht="12.75">
      <c r="A29" s="39"/>
      <c r="B29" s="40"/>
      <c r="C29" s="41" t="s">
        <v>38</v>
      </c>
      <c r="D29" s="56">
        <v>150</v>
      </c>
      <c r="E29" s="137">
        <f>E7</f>
        <v>42423</v>
      </c>
      <c r="F29" s="43">
        <f t="shared" si="3"/>
        <v>42572</v>
      </c>
      <c r="G29" s="44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7"/>
      <c r="AQ29" s="3"/>
    </row>
    <row r="30" spans="1:43" ht="26.25" customHeight="1">
      <c r="A30" s="73">
        <v>18</v>
      </c>
      <c r="B30" s="74" t="s">
        <v>37</v>
      </c>
      <c r="C30" s="75" t="s">
        <v>29</v>
      </c>
      <c r="D30" s="76"/>
      <c r="E30" s="142"/>
      <c r="F30" s="77"/>
      <c r="G30" s="182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1"/>
      <c r="AQ30" s="3"/>
    </row>
    <row r="31" spans="1:43" ht="12.75">
      <c r="A31" s="39"/>
      <c r="B31" s="40"/>
      <c r="C31" s="41" t="s">
        <v>30</v>
      </c>
      <c r="D31" s="131">
        <v>3</v>
      </c>
      <c r="E31" s="137">
        <f>F26</f>
        <v>42578</v>
      </c>
      <c r="F31" s="43">
        <f t="shared" si="3"/>
        <v>42580</v>
      </c>
      <c r="G31" s="44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7"/>
      <c r="AQ31" s="3"/>
    </row>
    <row r="32" spans="1:43" ht="12.75">
      <c r="A32" s="39"/>
      <c r="B32" s="40"/>
      <c r="C32" s="41" t="s">
        <v>56</v>
      </c>
      <c r="D32" s="133">
        <v>15</v>
      </c>
      <c r="E32" s="137">
        <f>F31</f>
        <v>42580</v>
      </c>
      <c r="F32" s="43">
        <f t="shared" si="3"/>
        <v>42594</v>
      </c>
      <c r="G32" s="44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7"/>
      <c r="AQ32" s="3"/>
    </row>
    <row r="33" spans="1:43" ht="12.75">
      <c r="A33" s="39"/>
      <c r="B33" s="40"/>
      <c r="C33" s="41" t="s">
        <v>39</v>
      </c>
      <c r="D33" s="78">
        <v>30</v>
      </c>
      <c r="E33" s="188">
        <f>F32</f>
        <v>42594</v>
      </c>
      <c r="F33" s="189">
        <f t="shared" si="3"/>
        <v>42623</v>
      </c>
      <c r="G33" s="44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7"/>
      <c r="AQ33" s="3"/>
    </row>
    <row r="34" spans="1:43" ht="12.75">
      <c r="A34" s="39"/>
      <c r="B34" s="40"/>
      <c r="C34" s="41" t="s">
        <v>38</v>
      </c>
      <c r="D34" s="56">
        <v>150</v>
      </c>
      <c r="E34" s="137">
        <f>E7</f>
        <v>42423</v>
      </c>
      <c r="F34" s="43">
        <f t="shared" si="3"/>
        <v>42572</v>
      </c>
      <c r="G34" s="44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7"/>
      <c r="AQ34" s="3"/>
    </row>
    <row r="35" spans="1:43" ht="12.75">
      <c r="A35" s="79"/>
      <c r="B35" s="80" t="s">
        <v>36</v>
      </c>
      <c r="C35" s="81" t="s">
        <v>55</v>
      </c>
      <c r="D35" s="133">
        <v>60</v>
      </c>
      <c r="E35" s="143">
        <f>F34</f>
        <v>42572</v>
      </c>
      <c r="F35" s="43">
        <f t="shared" si="3"/>
        <v>42631</v>
      </c>
      <c r="G35" s="82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5"/>
      <c r="AQ35" s="3"/>
    </row>
    <row r="36" spans="1:43" ht="34.5">
      <c r="A36" s="86">
        <v>19</v>
      </c>
      <c r="B36" s="87" t="s">
        <v>37</v>
      </c>
      <c r="C36" s="88" t="s">
        <v>31</v>
      </c>
      <c r="D36" s="89"/>
      <c r="E36" s="144"/>
      <c r="F36" s="90"/>
      <c r="G36" s="183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1"/>
      <c r="AQ36" s="3"/>
    </row>
    <row r="37" spans="1:43" ht="12.75">
      <c r="A37" s="39"/>
      <c r="B37" s="40"/>
      <c r="C37" s="41" t="s">
        <v>30</v>
      </c>
      <c r="D37" s="131">
        <v>3</v>
      </c>
      <c r="E37" s="137">
        <f>F26</f>
        <v>42578</v>
      </c>
      <c r="F37" s="43">
        <f t="shared" si="3"/>
        <v>42580</v>
      </c>
      <c r="G37" s="44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7"/>
      <c r="AQ37" s="3"/>
    </row>
    <row r="38" spans="1:43" ht="12.75">
      <c r="A38" s="39"/>
      <c r="B38" s="40"/>
      <c r="C38" s="41" t="s">
        <v>56</v>
      </c>
      <c r="D38" s="133">
        <v>15</v>
      </c>
      <c r="E38" s="137">
        <f>F37</f>
        <v>42580</v>
      </c>
      <c r="F38" s="43">
        <f t="shared" si="3"/>
        <v>42594</v>
      </c>
      <c r="G38" s="44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7"/>
      <c r="AQ38" s="3"/>
    </row>
    <row r="39" spans="1:43" ht="12.75">
      <c r="A39" s="39"/>
      <c r="B39" s="40"/>
      <c r="C39" s="41" t="s">
        <v>39</v>
      </c>
      <c r="D39" s="78">
        <v>30</v>
      </c>
      <c r="E39" s="188">
        <f>F38</f>
        <v>42594</v>
      </c>
      <c r="F39" s="189">
        <f t="shared" si="3"/>
        <v>42623</v>
      </c>
      <c r="G39" s="44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7"/>
      <c r="AQ39" s="3"/>
    </row>
    <row r="40" spans="1:43" ht="12.75">
      <c r="A40" s="39"/>
      <c r="B40" s="40"/>
      <c r="C40" s="41" t="s">
        <v>38</v>
      </c>
      <c r="D40" s="56">
        <v>150</v>
      </c>
      <c r="E40" s="137">
        <f>E7</f>
        <v>42423</v>
      </c>
      <c r="F40" s="43">
        <f t="shared" si="3"/>
        <v>42572</v>
      </c>
      <c r="G40" s="44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7"/>
      <c r="AQ40" s="3"/>
    </row>
    <row r="41" spans="1:43" ht="12.75">
      <c r="A41" s="91"/>
      <c r="B41" s="92" t="s">
        <v>36</v>
      </c>
      <c r="C41" s="93" t="s">
        <v>55</v>
      </c>
      <c r="D41" s="134">
        <v>60</v>
      </c>
      <c r="E41" s="145">
        <f>F40</f>
        <v>42572</v>
      </c>
      <c r="F41" s="94">
        <f t="shared" si="3"/>
        <v>42631</v>
      </c>
      <c r="G41" s="95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8"/>
      <c r="AQ41" s="3"/>
    </row>
    <row r="42" spans="1:43" ht="12.75">
      <c r="A42" s="99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9"/>
      <c r="AQ42" s="3"/>
    </row>
    <row r="43" spans="1:43" ht="13.5" thickBot="1">
      <c r="A43" s="100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2"/>
      <c r="AQ43" s="3"/>
    </row>
    <row r="44" spans="1:43" ht="12.75">
      <c r="A44" s="100"/>
      <c r="B44" s="103" t="s">
        <v>40</v>
      </c>
      <c r="C44" s="104" t="s">
        <v>41</v>
      </c>
      <c r="D44" s="170">
        <f>E7</f>
        <v>42423</v>
      </c>
      <c r="E44" s="171"/>
      <c r="F44" s="105"/>
      <c r="G44" s="172" t="s">
        <v>42</v>
      </c>
      <c r="H44" s="173"/>
      <c r="I44" s="174"/>
      <c r="J44" s="106"/>
      <c r="K44" s="175" t="s">
        <v>43</v>
      </c>
      <c r="L44" s="175"/>
      <c r="M44" s="175"/>
      <c r="N44" s="175"/>
      <c r="O44" s="175"/>
      <c r="P44" s="175"/>
      <c r="Q44" s="175"/>
      <c r="R44" s="104"/>
      <c r="S44" s="107"/>
      <c r="T44" s="167"/>
      <c r="U44" s="167"/>
      <c r="V44" s="159" t="s">
        <v>44</v>
      </c>
      <c r="W44" s="146"/>
      <c r="X44" s="146"/>
      <c r="Y44" s="146"/>
      <c r="Z44" s="160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2"/>
      <c r="AP44" s="102"/>
      <c r="AQ44" s="3"/>
    </row>
    <row r="45" spans="1:43" ht="12.75">
      <c r="A45" s="100"/>
      <c r="B45" s="100"/>
      <c r="C45" s="101" t="s">
        <v>45</v>
      </c>
      <c r="D45" s="165">
        <f>F29</f>
        <v>42572</v>
      </c>
      <c r="E45" s="166"/>
      <c r="F45" s="101"/>
      <c r="G45" s="100"/>
      <c r="H45" s="101"/>
      <c r="I45" s="101"/>
      <c r="J45" s="109"/>
      <c r="K45" s="167" t="s">
        <v>46</v>
      </c>
      <c r="L45" s="167"/>
      <c r="M45" s="167"/>
      <c r="N45" s="167"/>
      <c r="O45" s="167"/>
      <c r="P45" s="167"/>
      <c r="Q45" s="167"/>
      <c r="R45" s="101"/>
      <c r="S45" s="102"/>
      <c r="T45" s="167"/>
      <c r="U45" s="167"/>
      <c r="V45" s="110"/>
      <c r="W45" s="111"/>
      <c r="X45" s="111"/>
      <c r="Y45" s="111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4"/>
      <c r="AP45" s="102"/>
      <c r="AQ45" s="3"/>
    </row>
    <row r="46" spans="1:43" ht="12.75">
      <c r="A46" s="100"/>
      <c r="B46" s="100"/>
      <c r="C46" s="101" t="s">
        <v>47</v>
      </c>
      <c r="D46" s="168">
        <f>F29-E7</f>
        <v>149</v>
      </c>
      <c r="E46" s="169"/>
      <c r="F46" s="101"/>
      <c r="G46" s="100"/>
      <c r="H46" s="101"/>
      <c r="I46" s="101"/>
      <c r="J46" s="112"/>
      <c r="K46" s="108" t="s">
        <v>48</v>
      </c>
      <c r="L46" s="108"/>
      <c r="M46" s="108"/>
      <c r="N46" s="108"/>
      <c r="O46" s="108"/>
      <c r="P46" s="108"/>
      <c r="Q46" s="108"/>
      <c r="R46" s="101"/>
      <c r="S46" s="102"/>
      <c r="T46" s="167"/>
      <c r="U46" s="167"/>
      <c r="V46" s="110"/>
      <c r="W46" s="111"/>
      <c r="X46" s="111"/>
      <c r="Y46" s="111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4"/>
      <c r="AP46" s="102"/>
      <c r="AQ46" s="3"/>
    </row>
    <row r="47" spans="1:43" ht="12.75">
      <c r="A47" s="100"/>
      <c r="B47" s="100"/>
      <c r="C47" s="101"/>
      <c r="D47" s="101"/>
      <c r="E47" s="102"/>
      <c r="F47" s="101"/>
      <c r="G47" s="100"/>
      <c r="H47" s="101"/>
      <c r="I47" s="101"/>
      <c r="J47" s="113"/>
      <c r="K47" s="108" t="s">
        <v>49</v>
      </c>
      <c r="L47" s="108"/>
      <c r="M47" s="108"/>
      <c r="N47" s="108"/>
      <c r="O47" s="108"/>
      <c r="P47" s="108"/>
      <c r="Q47" s="108"/>
      <c r="R47" s="101"/>
      <c r="S47" s="102"/>
      <c r="T47" s="167"/>
      <c r="U47" s="167"/>
      <c r="V47" s="110"/>
      <c r="W47" s="111"/>
      <c r="X47" s="111"/>
      <c r="Y47" s="111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4"/>
      <c r="AP47" s="102"/>
      <c r="AQ47" s="3"/>
    </row>
    <row r="48" spans="1:43" ht="12.75">
      <c r="A48" s="100"/>
      <c r="B48" s="100"/>
      <c r="C48" s="101"/>
      <c r="D48" s="101"/>
      <c r="E48" s="102"/>
      <c r="F48" s="101"/>
      <c r="G48" s="100"/>
      <c r="H48" s="101"/>
      <c r="I48" s="101"/>
      <c r="J48" s="114"/>
      <c r="K48" s="108" t="s">
        <v>50</v>
      </c>
      <c r="L48" s="108"/>
      <c r="M48" s="108"/>
      <c r="N48" s="108"/>
      <c r="O48" s="108"/>
      <c r="P48" s="108"/>
      <c r="Q48" s="108"/>
      <c r="R48" s="115"/>
      <c r="S48" s="116"/>
      <c r="T48" s="167"/>
      <c r="U48" s="167"/>
      <c r="V48" s="147" t="s">
        <v>51</v>
      </c>
      <c r="W48" s="148"/>
      <c r="X48" s="148"/>
      <c r="Y48" s="148"/>
      <c r="Z48" s="149" t="s">
        <v>61</v>
      </c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1"/>
      <c r="AP48" s="102"/>
      <c r="AQ48" s="3"/>
    </row>
    <row r="49" spans="1:43" ht="12.75">
      <c r="A49" s="100"/>
      <c r="B49" s="100"/>
      <c r="C49" s="101"/>
      <c r="D49" s="101"/>
      <c r="E49" s="102"/>
      <c r="F49" s="101"/>
      <c r="G49" s="100"/>
      <c r="H49" s="101"/>
      <c r="I49" s="101"/>
      <c r="J49" s="117"/>
      <c r="K49" s="167" t="s">
        <v>52</v>
      </c>
      <c r="L49" s="167"/>
      <c r="M49" s="167"/>
      <c r="N49" s="167"/>
      <c r="O49" s="167"/>
      <c r="P49" s="167"/>
      <c r="Q49" s="167"/>
      <c r="R49" s="177"/>
      <c r="S49" s="178"/>
      <c r="T49" s="167"/>
      <c r="U49" s="167"/>
      <c r="V49" s="118"/>
      <c r="W49" s="119"/>
      <c r="X49" s="119"/>
      <c r="Y49" s="119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1"/>
      <c r="AP49" s="102"/>
      <c r="AQ49" s="3"/>
    </row>
    <row r="50" spans="1:43" ht="13.5" thickBot="1">
      <c r="A50" s="100"/>
      <c r="B50" s="120"/>
      <c r="C50" s="121"/>
      <c r="D50" s="121"/>
      <c r="E50" s="122"/>
      <c r="F50" s="101"/>
      <c r="G50" s="120"/>
      <c r="H50" s="121"/>
      <c r="I50" s="121"/>
      <c r="J50" s="123" t="s">
        <v>53</v>
      </c>
      <c r="K50" s="176" t="s">
        <v>54</v>
      </c>
      <c r="L50" s="176"/>
      <c r="M50" s="176"/>
      <c r="N50" s="176"/>
      <c r="O50" s="176"/>
      <c r="P50" s="176"/>
      <c r="Q50" s="176"/>
      <c r="R50" s="124"/>
      <c r="S50" s="125"/>
      <c r="T50" s="167"/>
      <c r="U50" s="167"/>
      <c r="V50" s="126"/>
      <c r="W50" s="127"/>
      <c r="X50" s="127"/>
      <c r="Y50" s="127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3"/>
      <c r="AP50" s="102"/>
      <c r="AQ50" s="3"/>
    </row>
    <row r="51" spans="1:43" ht="13.5" thickBot="1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2"/>
      <c r="AQ51" s="3"/>
    </row>
    <row r="52" spans="1:43" ht="12.7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3"/>
    </row>
    <row r="53" spans="1:42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</sheetData>
  <sheetProtection password="C30D" sheet="1" objects="1" scenarios="1"/>
  <protectedRanges>
    <protectedRange sqref="F5 E7 D11 D14 D15 D20 E20 D31 D32 E33 F33 D35 D37 D38 E39 F39 D41" name="Plage1"/>
  </protectedRanges>
  <mergeCells count="22">
    <mergeCell ref="G28:AP28"/>
    <mergeCell ref="G30:AP30"/>
    <mergeCell ref="G36:AP36"/>
    <mergeCell ref="G8:AP8"/>
    <mergeCell ref="G13:AP13"/>
    <mergeCell ref="G23:AP23"/>
    <mergeCell ref="G27:AP27"/>
    <mergeCell ref="G44:I44"/>
    <mergeCell ref="K44:Q44"/>
    <mergeCell ref="T44:U50"/>
    <mergeCell ref="K50:Q50"/>
    <mergeCell ref="K49:S49"/>
    <mergeCell ref="V48:Y48"/>
    <mergeCell ref="Z48:AO50"/>
    <mergeCell ref="A1:C1"/>
    <mergeCell ref="D1:AP1"/>
    <mergeCell ref="V44:Y44"/>
    <mergeCell ref="Z44:AO47"/>
    <mergeCell ref="D45:E45"/>
    <mergeCell ref="K45:Q45"/>
    <mergeCell ref="D46:E46"/>
    <mergeCell ref="D44:E44"/>
  </mergeCells>
  <conditionalFormatting sqref="F4">
    <cfRule type="expression" priority="1" dxfId="0" stopIfTrue="1">
      <formula>"(G$4=$F$4;$A2&lt;&gt;"""")"</formula>
    </cfRule>
  </conditionalFormatting>
  <conditionalFormatting sqref="G43:AP43">
    <cfRule type="cellIs" priority="2" dxfId="1" operator="notEqual" stopIfTrue="1">
      <formula>AND(G$4&gt;=$E43,G$4&lt;=$F43,G$4&gt;=TODAY())</formula>
    </cfRule>
    <cfRule type="cellIs" priority="3" dxfId="2" operator="notEqual" stopIfTrue="1">
      <formula>AND(G$4&gt;=$E43,G$4&lt;=$F43)</formula>
    </cfRule>
  </conditionalFormatting>
  <conditionalFormatting sqref="G4">
    <cfRule type="cellIs" priority="4" dxfId="3" operator="greaterThanOrEqual" stopIfTrue="1">
      <formula>$F$4&gt;=TODAY()</formula>
    </cfRule>
  </conditionalFormatting>
  <conditionalFormatting sqref="G7:AP41">
    <cfRule type="cellIs" priority="5" dxfId="4" operator="notEqual" stopIfTrue="1">
      <formula>AND(G$4&gt;=$E7,G$4&lt;=$F7,G$4&gt;=TODAY())</formula>
    </cfRule>
    <cfRule type="cellIs" priority="6" dxfId="5" operator="notEqual" stopIfTrue="1">
      <formula>AND(G$4&gt;=$E7,G$4&lt;=$F7)</formula>
    </cfRule>
  </conditionalFormatting>
  <printOptions/>
  <pageMargins left="0.1968503937007874" right="0.15748031496062992" top="0.1968503937007874" bottom="0.11811023622047245" header="0.11811023622047245" footer="0.15748031496062992"/>
  <pageSetup horizontalDpi="600" verticalDpi="600" orientation="landscape" paperSize="6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PREFECTURE D'ILLE ET VILAINE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blondf</dc:creator>
  <cp:keywords/>
  <dc:description/>
  <cp:lastModifiedBy>blondf</cp:lastModifiedBy>
  <cp:lastPrinted>2016-01-13T08:08:22Z</cp:lastPrinted>
  <dcterms:created xsi:type="dcterms:W3CDTF">2015-12-16T13:53:24Z</dcterms:created>
  <dcterms:modified xsi:type="dcterms:W3CDTF">2016-02-26T10:54:08Z</dcterms:modified>
  <cp:category/>
  <cp:version/>
  <cp:contentType/>
  <cp:contentStatus/>
</cp:coreProperties>
</file>